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2k12\wspolny\inwestycje\2025\2 ENERGIA ELEKTRYCZNA\"/>
    </mc:Choice>
  </mc:AlternateContent>
  <xr:revisionPtr revIDLastSave="0" documentId="13_ncr:1_{C5B7415E-0B4F-40CE-9D8A-6BB9650AB0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B56" i="1"/>
  <c r="K56" i="1" s="1"/>
  <c r="K40" i="1"/>
  <c r="K41" i="1"/>
  <c r="K39" i="1"/>
  <c r="K37" i="1"/>
  <c r="K38" i="1"/>
  <c r="K36" i="1"/>
  <c r="K35" i="1"/>
  <c r="K34" i="1"/>
  <c r="K42" i="1" l="1"/>
  <c r="B42" i="1" l="1"/>
  <c r="B29" i="1"/>
  <c r="H29" i="1" s="1"/>
  <c r="H9" i="1"/>
  <c r="H10" i="1"/>
  <c r="H11" i="1"/>
  <c r="H12" i="1"/>
  <c r="H13" i="1"/>
  <c r="H14" i="1"/>
  <c r="H15" i="1"/>
  <c r="B16" i="1"/>
  <c r="H16" i="1" l="1"/>
</calcChain>
</file>

<file path=xl/sharedStrings.xml><?xml version="1.0" encoding="utf-8"?>
<sst xmlns="http://schemas.openxmlformats.org/spreadsheetml/2006/main" count="102" uniqueCount="33">
  <si>
    <t>Grupa taryfowa</t>
  </si>
  <si>
    <t>Strefa S2</t>
  </si>
  <si>
    <t>Strefa S3</t>
  </si>
  <si>
    <t>Strefa S1</t>
  </si>
  <si>
    <t>B23</t>
  </si>
  <si>
    <t>MWh</t>
  </si>
  <si>
    <t>B21</t>
  </si>
  <si>
    <t>C22A</t>
  </si>
  <si>
    <t>C12A</t>
  </si>
  <si>
    <t>C12B</t>
  </si>
  <si>
    <t>C21</t>
  </si>
  <si>
    <t>C11</t>
  </si>
  <si>
    <t>R</t>
  </si>
  <si>
    <t>S1</t>
  </si>
  <si>
    <t>S2</t>
  </si>
  <si>
    <t>S3</t>
  </si>
  <si>
    <t xml:space="preserve"> [PLN]</t>
  </si>
  <si>
    <t>Suma</t>
  </si>
  <si>
    <t>Sposób 1</t>
  </si>
  <si>
    <t>Całkowity koszt netto</t>
  </si>
  <si>
    <t>Cena netto dla wariantu stref czasowych [PLN/MWh]</t>
  </si>
  <si>
    <t>Sposób 2</t>
  </si>
  <si>
    <t>Cena netto [PLN/MWh]</t>
  </si>
  <si>
    <t>Sposób obliczenia ceny ofertowej</t>
  </si>
  <si>
    <t>Sposób 3</t>
  </si>
  <si>
    <t>Sposób 4</t>
  </si>
  <si>
    <t>Nr referencyjny nadany sprawie przez Zamawiającego: TI.261.02.2025</t>
  </si>
  <si>
    <t>Cena netto w 2026r. [PLN/MWh] *</t>
  </si>
  <si>
    <t>Cena netto w 2026 r. dla wariantu stref czasowych [PLN/MWh] *</t>
  </si>
  <si>
    <t>Cena netto w II półroczu 2025r. dla wariantu stref czasowych [PLN/MWh] *</t>
  </si>
  <si>
    <t>Cena netto w II półroczu 2025r. [PLN/MWh] *</t>
  </si>
  <si>
    <t>* do obliczeń należy przyjąć proporcjonalną wartość zużycia (1/3 w II półroczu 2025 i 2/3 w 2026 roku)</t>
  </si>
  <si>
    <t>Za prawidłowość wyliczenia całkowitej ceny ofertowej odpowiada Wykonawca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</si>
</sst>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zł-415]_-;\-* #,##0.00\ [$zł-415]_-;_-* &quot;-&quot;??\ [$zł-415]_-;_-@_-"/>
    <numFmt numFmtId="165" formatCode="0.000"/>
    <numFmt numFmtId="166" formatCode="#,##0.00\ &quot;zł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64" fontId="0" fillId="0" borderId="6" xfId="0" applyNumberFormat="1" applyBorder="1" applyAlignment="1">
      <alignment wrapText="1"/>
    </xf>
    <xf numFmtId="2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</cellXfs>
  <cellStyles count="2">
    <cellStyle name="Normalny" xfId="0" builtinId="0"/>
    <cellStyle name="Normalny 3" xfId="1" xr:uid="{7AC4057C-C9D8-4458-AC0C-962DC2D701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635000</xdr:colOff>
      <xdr:row>3</xdr:row>
      <xdr:rowOff>62996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8E42B95-B73C-D258-1D54-F54940B4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5000" cy="6852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view="pageBreakPreview" zoomScale="150" zoomScaleNormal="150" zoomScaleSheetLayoutView="150" workbookViewId="0">
      <selection activeCell="E17" sqref="E17"/>
    </sheetView>
  </sheetViews>
  <sheetFormatPr defaultRowHeight="15" x14ac:dyDescent="0.25"/>
  <cols>
    <col min="1" max="11" width="12.5703125" style="4" customWidth="1"/>
    <col min="12" max="16384" width="9.140625" style="4"/>
  </cols>
  <sheetData>
    <row r="1" spans="1:8" x14ac:dyDescent="0.25">
      <c r="H1" s="16" t="s">
        <v>26</v>
      </c>
    </row>
    <row r="2" spans="1:8" x14ac:dyDescent="0.25">
      <c r="H2" s="5"/>
    </row>
    <row r="3" spans="1:8" ht="18.75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ht="15" customHeight="1" x14ac:dyDescent="0.25">
      <c r="A4" s="10"/>
      <c r="B4" s="10"/>
      <c r="C4" s="10"/>
      <c r="D4" s="10"/>
      <c r="E4" s="10"/>
      <c r="F4" s="10"/>
      <c r="G4" s="10"/>
      <c r="H4" s="10"/>
    </row>
    <row r="5" spans="1:8" x14ac:dyDescent="0.25">
      <c r="A5" s="4" t="s">
        <v>18</v>
      </c>
    </row>
    <row r="6" spans="1:8" ht="30" x14ac:dyDescent="0.25">
      <c r="A6" s="22" t="s">
        <v>0</v>
      </c>
      <c r="B6" s="7" t="s">
        <v>3</v>
      </c>
      <c r="C6" s="7" t="s">
        <v>1</v>
      </c>
      <c r="D6" s="7" t="s">
        <v>2</v>
      </c>
      <c r="E6" s="22" t="s">
        <v>20</v>
      </c>
      <c r="F6" s="22"/>
      <c r="G6" s="22"/>
      <c r="H6" s="8" t="s">
        <v>19</v>
      </c>
    </row>
    <row r="7" spans="1:8" x14ac:dyDescent="0.25">
      <c r="A7" s="22"/>
      <c r="B7" s="6" t="s">
        <v>5</v>
      </c>
      <c r="C7" s="6" t="s">
        <v>5</v>
      </c>
      <c r="D7" s="6" t="s">
        <v>5</v>
      </c>
      <c r="E7" s="6" t="s">
        <v>13</v>
      </c>
      <c r="F7" s="6" t="s">
        <v>14</v>
      </c>
      <c r="G7" s="6" t="s">
        <v>15</v>
      </c>
      <c r="H7" s="6" t="s">
        <v>16</v>
      </c>
    </row>
    <row r="8" spans="1:8" x14ac:dyDescent="0.25">
      <c r="A8" s="7" t="s">
        <v>4</v>
      </c>
      <c r="B8" s="2">
        <v>3561.1219999999998</v>
      </c>
      <c r="C8" s="1">
        <v>2520.759</v>
      </c>
      <c r="D8" s="3">
        <v>17240.595000000001</v>
      </c>
      <c r="E8" s="9">
        <v>0</v>
      </c>
      <c r="F8" s="9">
        <v>0</v>
      </c>
      <c r="G8" s="9">
        <v>0</v>
      </c>
      <c r="H8" s="9">
        <f>B8*E8</f>
        <v>0</v>
      </c>
    </row>
    <row r="9" spans="1:8" x14ac:dyDescent="0.25">
      <c r="A9" s="7" t="s">
        <v>6</v>
      </c>
      <c r="B9" s="2">
        <v>350.767</v>
      </c>
      <c r="C9" s="7"/>
      <c r="D9" s="7"/>
      <c r="E9" s="9">
        <v>0</v>
      </c>
      <c r="F9" s="9"/>
      <c r="G9" s="9"/>
      <c r="H9" s="9">
        <f>B9*E9</f>
        <v>0</v>
      </c>
    </row>
    <row r="10" spans="1:8" x14ac:dyDescent="0.25">
      <c r="A10" s="7" t="s">
        <v>7</v>
      </c>
      <c r="B10" s="2">
        <v>379.91300000000001</v>
      </c>
      <c r="C10" s="2">
        <v>971.10599999999999</v>
      </c>
      <c r="D10" s="7"/>
      <c r="E10" s="9">
        <v>0</v>
      </c>
      <c r="F10" s="9">
        <v>0</v>
      </c>
      <c r="G10" s="9"/>
      <c r="H10" s="9">
        <f>B10*E10+C10*F10</f>
        <v>0</v>
      </c>
    </row>
    <row r="11" spans="1:8" x14ac:dyDescent="0.25">
      <c r="A11" s="7" t="s">
        <v>8</v>
      </c>
      <c r="B11" s="2">
        <v>53.893999999999998</v>
      </c>
      <c r="C11" s="2">
        <v>142.96600000000001</v>
      </c>
      <c r="D11" s="7"/>
      <c r="E11" s="9">
        <v>0</v>
      </c>
      <c r="F11" s="9">
        <v>0</v>
      </c>
      <c r="G11" s="9"/>
      <c r="H11" s="9">
        <f>B11*E11+C11*F11</f>
        <v>0</v>
      </c>
    </row>
    <row r="12" spans="1:8" x14ac:dyDescent="0.25">
      <c r="A12" s="7" t="s">
        <v>9</v>
      </c>
      <c r="B12" s="2">
        <v>36.927999999999997</v>
      </c>
      <c r="C12" s="2">
        <v>21.233000000000001</v>
      </c>
      <c r="D12" s="7"/>
      <c r="E12" s="9">
        <v>0</v>
      </c>
      <c r="F12" s="9">
        <v>0</v>
      </c>
      <c r="G12" s="9"/>
      <c r="H12" s="9">
        <f>B12*E12+C12*F12</f>
        <v>0</v>
      </c>
    </row>
    <row r="13" spans="1:8" x14ac:dyDescent="0.25">
      <c r="A13" s="7" t="s">
        <v>10</v>
      </c>
      <c r="B13" s="2">
        <v>2226.2069999999999</v>
      </c>
      <c r="C13" s="7"/>
      <c r="D13" s="7"/>
      <c r="E13" s="9">
        <v>0</v>
      </c>
      <c r="F13" s="9"/>
      <c r="G13" s="9"/>
      <c r="H13" s="9">
        <f>B13*E13</f>
        <v>0</v>
      </c>
    </row>
    <row r="14" spans="1:8" x14ac:dyDescent="0.25">
      <c r="A14" s="7" t="s">
        <v>11</v>
      </c>
      <c r="B14" s="2">
        <v>1776.778</v>
      </c>
      <c r="C14" s="7"/>
      <c r="D14" s="7"/>
      <c r="E14" s="9">
        <v>0</v>
      </c>
      <c r="F14" s="9"/>
      <c r="G14" s="9"/>
      <c r="H14" s="9">
        <f>B14*E14</f>
        <v>0</v>
      </c>
    </row>
    <row r="15" spans="1:8" x14ac:dyDescent="0.25">
      <c r="A15" s="7" t="s">
        <v>12</v>
      </c>
      <c r="B15" s="2">
        <v>1.2E-2</v>
      </c>
      <c r="C15" s="7"/>
      <c r="D15" s="7"/>
      <c r="E15" s="9">
        <v>0</v>
      </c>
      <c r="F15" s="9"/>
      <c r="G15" s="9"/>
      <c r="H15" s="9">
        <f>B15*E15</f>
        <v>0</v>
      </c>
    </row>
    <row r="16" spans="1:8" x14ac:dyDescent="0.25">
      <c r="A16" s="7" t="s">
        <v>17</v>
      </c>
      <c r="B16" s="25">
        <f>SUM(B8:D15)</f>
        <v>29282.28</v>
      </c>
      <c r="C16" s="25"/>
      <c r="D16" s="25"/>
      <c r="E16" s="9"/>
      <c r="F16" s="9"/>
      <c r="G16" s="9"/>
      <c r="H16" s="9">
        <f>SUM(H8:H15)</f>
        <v>0</v>
      </c>
    </row>
    <row r="17" spans="1:11" x14ac:dyDescent="0.25">
      <c r="B17" s="24"/>
      <c r="C17" s="24"/>
      <c r="D17" s="24"/>
    </row>
    <row r="18" spans="1:11" x14ac:dyDescent="0.25">
      <c r="A18" s="4" t="s">
        <v>21</v>
      </c>
    </row>
    <row r="19" spans="1:11" ht="30" customHeight="1" x14ac:dyDescent="0.25">
      <c r="A19" s="22" t="s">
        <v>0</v>
      </c>
      <c r="B19" s="7" t="s">
        <v>3</v>
      </c>
      <c r="C19" s="7" t="s">
        <v>1</v>
      </c>
      <c r="D19" s="7" t="s">
        <v>2</v>
      </c>
      <c r="E19" s="22" t="s">
        <v>22</v>
      </c>
      <c r="F19" s="22"/>
      <c r="G19" s="22"/>
      <c r="H19" s="8" t="s">
        <v>19</v>
      </c>
    </row>
    <row r="20" spans="1:11" x14ac:dyDescent="0.25">
      <c r="A20" s="22"/>
      <c r="B20" s="6" t="s">
        <v>5</v>
      </c>
      <c r="C20" s="6" t="s">
        <v>5</v>
      </c>
      <c r="D20" s="6" t="s">
        <v>5</v>
      </c>
      <c r="E20" s="6"/>
      <c r="F20" s="6"/>
      <c r="G20" s="6"/>
      <c r="H20" s="6" t="s">
        <v>16</v>
      </c>
    </row>
    <row r="21" spans="1:11" x14ac:dyDescent="0.25">
      <c r="A21" s="7" t="s">
        <v>4</v>
      </c>
      <c r="B21" s="2">
        <v>3561.1219999999998</v>
      </c>
      <c r="C21" s="1">
        <v>2520.759</v>
      </c>
      <c r="D21" s="3">
        <v>17240.595000000001</v>
      </c>
      <c r="E21" s="9"/>
      <c r="F21" s="9"/>
      <c r="G21" s="9"/>
      <c r="H21" s="9"/>
    </row>
    <row r="22" spans="1:11" x14ac:dyDescent="0.25">
      <c r="A22" s="7" t="s">
        <v>6</v>
      </c>
      <c r="B22" s="2">
        <v>350.767</v>
      </c>
      <c r="C22" s="7"/>
      <c r="D22" s="7"/>
      <c r="E22" s="9"/>
      <c r="F22" s="9"/>
      <c r="G22" s="9"/>
      <c r="H22" s="9"/>
    </row>
    <row r="23" spans="1:11" x14ac:dyDescent="0.25">
      <c r="A23" s="7" t="s">
        <v>7</v>
      </c>
      <c r="B23" s="2">
        <v>379.91300000000001</v>
      </c>
      <c r="C23" s="2">
        <v>971.10599999999999</v>
      </c>
      <c r="D23" s="7"/>
      <c r="E23" s="9"/>
      <c r="F23" s="9"/>
      <c r="G23" s="9"/>
      <c r="H23" s="9"/>
    </row>
    <row r="24" spans="1:11" x14ac:dyDescent="0.25">
      <c r="A24" s="7" t="s">
        <v>8</v>
      </c>
      <c r="B24" s="2">
        <v>53.893999999999998</v>
      </c>
      <c r="C24" s="2">
        <v>142.96600000000001</v>
      </c>
      <c r="D24" s="7"/>
      <c r="E24" s="9"/>
      <c r="F24" s="9"/>
      <c r="G24" s="9"/>
      <c r="H24" s="9"/>
    </row>
    <row r="25" spans="1:11" x14ac:dyDescent="0.25">
      <c r="A25" s="7" t="s">
        <v>9</v>
      </c>
      <c r="B25" s="2">
        <v>36.927999999999997</v>
      </c>
      <c r="C25" s="2">
        <v>21.233000000000001</v>
      </c>
      <c r="D25" s="7"/>
      <c r="E25" s="9"/>
      <c r="F25" s="9"/>
      <c r="G25" s="9"/>
      <c r="H25" s="9"/>
    </row>
    <row r="26" spans="1:11" x14ac:dyDescent="0.25">
      <c r="A26" s="7" t="s">
        <v>10</v>
      </c>
      <c r="B26" s="2">
        <v>2226.2069999999999</v>
      </c>
      <c r="C26" s="7"/>
      <c r="D26" s="7"/>
      <c r="E26" s="9"/>
      <c r="F26" s="9"/>
      <c r="G26" s="9"/>
      <c r="H26" s="9"/>
    </row>
    <row r="27" spans="1:11" x14ac:dyDescent="0.25">
      <c r="A27" s="7" t="s">
        <v>11</v>
      </c>
      <c r="B27" s="2">
        <v>1776.778</v>
      </c>
      <c r="C27" s="7"/>
      <c r="D27" s="7"/>
      <c r="E27" s="9"/>
      <c r="F27" s="9"/>
      <c r="G27" s="9"/>
      <c r="H27" s="9"/>
    </row>
    <row r="28" spans="1:11" x14ac:dyDescent="0.25">
      <c r="A28" s="7" t="s">
        <v>12</v>
      </c>
      <c r="B28" s="2">
        <v>1.2E-2</v>
      </c>
      <c r="C28" s="7"/>
      <c r="D28" s="7"/>
      <c r="E28" s="9"/>
      <c r="F28" s="9"/>
      <c r="G28" s="9"/>
      <c r="H28" s="9"/>
    </row>
    <row r="29" spans="1:11" x14ac:dyDescent="0.25">
      <c r="A29" s="7" t="s">
        <v>17</v>
      </c>
      <c r="B29" s="25">
        <f>SUM(B21:D28)</f>
        <v>29282.28</v>
      </c>
      <c r="C29" s="25"/>
      <c r="D29" s="25"/>
      <c r="E29" s="32">
        <v>0</v>
      </c>
      <c r="F29" s="33"/>
      <c r="G29" s="34"/>
      <c r="H29" s="9">
        <f>B29*E29</f>
        <v>0</v>
      </c>
    </row>
    <row r="30" spans="1:11" x14ac:dyDescent="0.25">
      <c r="B30" s="12"/>
      <c r="C30" s="12"/>
      <c r="D30" s="12"/>
      <c r="E30" s="13"/>
      <c r="F30" s="13"/>
      <c r="G30" s="13"/>
      <c r="H30" s="14"/>
    </row>
    <row r="31" spans="1:11" x14ac:dyDescent="0.25">
      <c r="A31" s="15" t="s">
        <v>24</v>
      </c>
    </row>
    <row r="32" spans="1:11" ht="30" customHeight="1" x14ac:dyDescent="0.25">
      <c r="A32" s="27" t="s">
        <v>0</v>
      </c>
      <c r="B32" s="7" t="s">
        <v>3</v>
      </c>
      <c r="C32" s="7" t="s">
        <v>1</v>
      </c>
      <c r="D32" s="7" t="s">
        <v>2</v>
      </c>
      <c r="E32" s="26" t="s">
        <v>29</v>
      </c>
      <c r="F32" s="22"/>
      <c r="G32" s="22"/>
      <c r="H32" s="26" t="s">
        <v>28</v>
      </c>
      <c r="I32" s="22"/>
      <c r="J32" s="22"/>
      <c r="K32" s="8" t="s">
        <v>19</v>
      </c>
    </row>
    <row r="33" spans="1:11" x14ac:dyDescent="0.25">
      <c r="A33" s="28"/>
      <c r="B33" s="6" t="s">
        <v>5</v>
      </c>
      <c r="C33" s="6" t="s">
        <v>5</v>
      </c>
      <c r="D33" s="6" t="s">
        <v>5</v>
      </c>
      <c r="E33" s="6" t="s">
        <v>13</v>
      </c>
      <c r="F33" s="6" t="s">
        <v>14</v>
      </c>
      <c r="G33" s="6" t="s">
        <v>15</v>
      </c>
      <c r="H33" s="6" t="s">
        <v>13</v>
      </c>
      <c r="I33" s="6" t="s">
        <v>14</v>
      </c>
      <c r="J33" s="6" t="s">
        <v>15</v>
      </c>
      <c r="K33" s="6" t="s">
        <v>16</v>
      </c>
    </row>
    <row r="34" spans="1:11" x14ac:dyDescent="0.25">
      <c r="A34" s="7" t="s">
        <v>4</v>
      </c>
      <c r="B34" s="18">
        <v>3561.1219999999998</v>
      </c>
      <c r="C34" s="19">
        <v>2520.759</v>
      </c>
      <c r="D34" s="20">
        <v>17240.595000000001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11">
        <f>(B34*E34+C34*F34+D34*G34)*(1/3)+(B34*H34+C34*I34+D34*J34)*(2/3)</f>
        <v>0</v>
      </c>
    </row>
    <row r="35" spans="1:11" x14ac:dyDescent="0.25">
      <c r="A35" s="7" t="s">
        <v>6</v>
      </c>
      <c r="B35" s="18">
        <v>350.767</v>
      </c>
      <c r="C35" s="21"/>
      <c r="D35" s="21"/>
      <c r="E35" s="9">
        <v>0</v>
      </c>
      <c r="F35" s="9"/>
      <c r="G35" s="9"/>
      <c r="H35" s="9">
        <v>0</v>
      </c>
      <c r="I35" s="9"/>
      <c r="J35" s="9"/>
      <c r="K35" s="11">
        <f>(B35*E35)*(1/3)+(B35*H35)*(2/3)</f>
        <v>0</v>
      </c>
    </row>
    <row r="36" spans="1:11" x14ac:dyDescent="0.25">
      <c r="A36" s="7" t="s">
        <v>7</v>
      </c>
      <c r="B36" s="18">
        <v>379.91300000000001</v>
      </c>
      <c r="C36" s="18">
        <v>971.10599999999999</v>
      </c>
      <c r="D36" s="21"/>
      <c r="E36" s="9">
        <v>0</v>
      </c>
      <c r="F36" s="9">
        <v>0</v>
      </c>
      <c r="G36" s="9"/>
      <c r="H36" s="9">
        <v>0</v>
      </c>
      <c r="I36" s="9">
        <v>0</v>
      </c>
      <c r="J36" s="9"/>
      <c r="K36" s="11">
        <f>(B36*E36+C36*F36)*(1/3)+(B36*H36+C36*I36)*(2/3)</f>
        <v>0</v>
      </c>
    </row>
    <row r="37" spans="1:11" x14ac:dyDescent="0.25">
      <c r="A37" s="7" t="s">
        <v>8</v>
      </c>
      <c r="B37" s="18">
        <v>53.893999999999998</v>
      </c>
      <c r="C37" s="18">
        <v>142.96600000000001</v>
      </c>
      <c r="D37" s="21"/>
      <c r="E37" s="9">
        <v>0</v>
      </c>
      <c r="F37" s="9">
        <v>0</v>
      </c>
      <c r="G37" s="9"/>
      <c r="H37" s="9">
        <v>0</v>
      </c>
      <c r="I37" s="9">
        <v>0</v>
      </c>
      <c r="J37" s="9"/>
      <c r="K37" s="11">
        <f t="shared" ref="K37:K38" si="0">(B37*E37+C37*F37)*(1/3)+(B37*H37+C37*I37)*(2/3)</f>
        <v>0</v>
      </c>
    </row>
    <row r="38" spans="1:11" x14ac:dyDescent="0.25">
      <c r="A38" s="7" t="s">
        <v>9</v>
      </c>
      <c r="B38" s="18">
        <v>36.927999999999997</v>
      </c>
      <c r="C38" s="18">
        <v>21.233000000000001</v>
      </c>
      <c r="D38" s="21"/>
      <c r="E38" s="9">
        <v>0</v>
      </c>
      <c r="F38" s="9">
        <v>0</v>
      </c>
      <c r="G38" s="9"/>
      <c r="H38" s="9">
        <v>0</v>
      </c>
      <c r="I38" s="9">
        <v>0</v>
      </c>
      <c r="J38" s="9"/>
      <c r="K38" s="11">
        <f t="shared" si="0"/>
        <v>0</v>
      </c>
    </row>
    <row r="39" spans="1:11" x14ac:dyDescent="0.25">
      <c r="A39" s="7" t="s">
        <v>10</v>
      </c>
      <c r="B39" s="18">
        <v>2226.2069999999999</v>
      </c>
      <c r="C39" s="21"/>
      <c r="D39" s="21"/>
      <c r="E39" s="9">
        <v>0</v>
      </c>
      <c r="F39" s="9"/>
      <c r="G39" s="9"/>
      <c r="H39" s="9">
        <v>0</v>
      </c>
      <c r="I39" s="9"/>
      <c r="J39" s="9"/>
      <c r="K39" s="11">
        <f>(B39*E39)*(1/3)+(B39*H39)*(2/3)</f>
        <v>0</v>
      </c>
    </row>
    <row r="40" spans="1:11" x14ac:dyDescent="0.25">
      <c r="A40" s="7" t="s">
        <v>11</v>
      </c>
      <c r="B40" s="18">
        <v>1776.778</v>
      </c>
      <c r="C40" s="21"/>
      <c r="D40" s="21"/>
      <c r="E40" s="9">
        <v>0</v>
      </c>
      <c r="F40" s="9"/>
      <c r="G40" s="9"/>
      <c r="H40" s="9">
        <v>0</v>
      </c>
      <c r="I40" s="9"/>
      <c r="J40" s="9"/>
      <c r="K40" s="11">
        <f t="shared" ref="K40:K41" si="1">(B40*E40)*(1/3)+(B40*H40)*(2/3)</f>
        <v>0</v>
      </c>
    </row>
    <row r="41" spans="1:11" x14ac:dyDescent="0.25">
      <c r="A41" s="7" t="s">
        <v>12</v>
      </c>
      <c r="B41" s="18">
        <v>1.2E-2</v>
      </c>
      <c r="C41" s="21"/>
      <c r="D41" s="21"/>
      <c r="E41" s="9">
        <v>0</v>
      </c>
      <c r="F41" s="9"/>
      <c r="G41" s="9"/>
      <c r="H41" s="9">
        <v>0</v>
      </c>
      <c r="I41" s="9"/>
      <c r="J41" s="9"/>
      <c r="K41" s="11">
        <f t="shared" si="1"/>
        <v>0</v>
      </c>
    </row>
    <row r="42" spans="1:11" x14ac:dyDescent="0.25">
      <c r="A42" s="7" t="s">
        <v>17</v>
      </c>
      <c r="B42" s="29">
        <f>SUM(B34:D41)</f>
        <v>29282.28</v>
      </c>
      <c r="C42" s="30"/>
      <c r="D42" s="31"/>
      <c r="E42" s="9"/>
      <c r="F42" s="9"/>
      <c r="G42" s="9"/>
      <c r="H42" s="9"/>
      <c r="I42" s="9"/>
      <c r="J42" s="9"/>
      <c r="K42" s="11">
        <f>SUM(K34:K41)</f>
        <v>0</v>
      </c>
    </row>
    <row r="43" spans="1:11" x14ac:dyDescent="0.25">
      <c r="A43" s="17" t="s">
        <v>31</v>
      </c>
    </row>
    <row r="44" spans="1:11" x14ac:dyDescent="0.25">
      <c r="A44" s="17"/>
    </row>
    <row r="45" spans="1:11" x14ac:dyDescent="0.25">
      <c r="A45" s="15" t="s">
        <v>25</v>
      </c>
    </row>
    <row r="46" spans="1:11" ht="30" customHeight="1" x14ac:dyDescent="0.25">
      <c r="A46" s="27" t="s">
        <v>0</v>
      </c>
      <c r="B46" s="7" t="s">
        <v>3</v>
      </c>
      <c r="C46" s="7" t="s">
        <v>1</v>
      </c>
      <c r="D46" s="7" t="s">
        <v>2</v>
      </c>
      <c r="E46" s="26" t="s">
        <v>30</v>
      </c>
      <c r="F46" s="22"/>
      <c r="G46" s="22"/>
      <c r="H46" s="26" t="s">
        <v>27</v>
      </c>
      <c r="I46" s="22"/>
      <c r="J46" s="22"/>
      <c r="K46" s="8" t="s">
        <v>19</v>
      </c>
    </row>
    <row r="47" spans="1:11" x14ac:dyDescent="0.25">
      <c r="A47" s="28"/>
      <c r="B47" s="6" t="s">
        <v>5</v>
      </c>
      <c r="C47" s="6" t="s">
        <v>5</v>
      </c>
      <c r="D47" s="6" t="s">
        <v>5</v>
      </c>
      <c r="E47" s="6" t="s">
        <v>13</v>
      </c>
      <c r="F47" s="6" t="s">
        <v>14</v>
      </c>
      <c r="G47" s="6" t="s">
        <v>15</v>
      </c>
      <c r="H47" s="6" t="s">
        <v>13</v>
      </c>
      <c r="I47" s="6" t="s">
        <v>14</v>
      </c>
      <c r="J47" s="6" t="s">
        <v>15</v>
      </c>
      <c r="K47" s="6" t="s">
        <v>16</v>
      </c>
    </row>
    <row r="48" spans="1:11" x14ac:dyDescent="0.25">
      <c r="A48" s="7" t="s">
        <v>4</v>
      </c>
      <c r="B48" s="2">
        <v>3561.1219999999998</v>
      </c>
      <c r="C48" s="1">
        <v>2520.759</v>
      </c>
      <c r="D48" s="3">
        <v>17240.595000000001</v>
      </c>
      <c r="E48" s="9"/>
      <c r="F48" s="9"/>
      <c r="G48" s="9"/>
      <c r="H48" s="9"/>
      <c r="I48" s="9"/>
      <c r="J48" s="9"/>
      <c r="K48" s="11"/>
    </row>
    <row r="49" spans="1:11" x14ac:dyDescent="0.25">
      <c r="A49" s="7" t="s">
        <v>6</v>
      </c>
      <c r="B49" s="2">
        <v>350.767</v>
      </c>
      <c r="C49" s="7"/>
      <c r="D49" s="7"/>
      <c r="E49" s="9"/>
      <c r="F49" s="9"/>
      <c r="G49" s="9"/>
      <c r="H49" s="9"/>
      <c r="I49" s="9"/>
      <c r="J49" s="9"/>
      <c r="K49" s="11"/>
    </row>
    <row r="50" spans="1:11" x14ac:dyDescent="0.25">
      <c r="A50" s="7" t="s">
        <v>7</v>
      </c>
      <c r="B50" s="2">
        <v>379.91300000000001</v>
      </c>
      <c r="C50" s="2">
        <v>971.10599999999999</v>
      </c>
      <c r="D50" s="7"/>
      <c r="E50" s="9"/>
      <c r="F50" s="9"/>
      <c r="G50" s="9"/>
      <c r="H50" s="9"/>
      <c r="I50" s="9"/>
      <c r="J50" s="9"/>
      <c r="K50" s="11"/>
    </row>
    <row r="51" spans="1:11" x14ac:dyDescent="0.25">
      <c r="A51" s="7" t="s">
        <v>8</v>
      </c>
      <c r="B51" s="2">
        <v>53.893999999999998</v>
      </c>
      <c r="C51" s="2">
        <v>142.96600000000001</v>
      </c>
      <c r="D51" s="7"/>
      <c r="E51" s="9"/>
      <c r="F51" s="9"/>
      <c r="G51" s="9"/>
      <c r="H51" s="9"/>
      <c r="I51" s="9"/>
      <c r="J51" s="9"/>
      <c r="K51" s="11"/>
    </row>
    <row r="52" spans="1:11" x14ac:dyDescent="0.25">
      <c r="A52" s="7" t="s">
        <v>9</v>
      </c>
      <c r="B52" s="2">
        <v>36.927999999999997</v>
      </c>
      <c r="C52" s="2">
        <v>21.233000000000001</v>
      </c>
      <c r="D52" s="7"/>
      <c r="E52" s="9"/>
      <c r="F52" s="9"/>
      <c r="G52" s="9"/>
      <c r="H52" s="9"/>
      <c r="I52" s="9"/>
      <c r="J52" s="9"/>
      <c r="K52" s="11"/>
    </row>
    <row r="53" spans="1:11" x14ac:dyDescent="0.25">
      <c r="A53" s="7" t="s">
        <v>10</v>
      </c>
      <c r="B53" s="2">
        <v>2226.2069999999999</v>
      </c>
      <c r="C53" s="7"/>
      <c r="D53" s="7"/>
      <c r="E53" s="9"/>
      <c r="F53" s="9"/>
      <c r="G53" s="9"/>
      <c r="H53" s="9"/>
      <c r="I53" s="9"/>
      <c r="J53" s="9"/>
      <c r="K53" s="11"/>
    </row>
    <row r="54" spans="1:11" x14ac:dyDescent="0.25">
      <c r="A54" s="7" t="s">
        <v>11</v>
      </c>
      <c r="B54" s="2">
        <v>1776.778</v>
      </c>
      <c r="C54" s="7"/>
      <c r="D54" s="7"/>
      <c r="E54" s="9"/>
      <c r="F54" s="9"/>
      <c r="G54" s="9"/>
      <c r="H54" s="9"/>
      <c r="I54" s="9"/>
      <c r="J54" s="9"/>
      <c r="K54" s="11"/>
    </row>
    <row r="55" spans="1:11" x14ac:dyDescent="0.25">
      <c r="A55" s="7" t="s">
        <v>12</v>
      </c>
      <c r="B55" s="2">
        <v>1.2E-2</v>
      </c>
      <c r="C55" s="7"/>
      <c r="D55" s="7"/>
      <c r="E55" s="9"/>
      <c r="F55" s="9"/>
      <c r="G55" s="9"/>
      <c r="H55" s="9"/>
      <c r="I55" s="9"/>
      <c r="J55" s="9"/>
      <c r="K55" s="11"/>
    </row>
    <row r="56" spans="1:11" x14ac:dyDescent="0.25">
      <c r="A56" s="7" t="s">
        <v>17</v>
      </c>
      <c r="B56" s="29">
        <f>SUM(B48:D55)</f>
        <v>29282.28</v>
      </c>
      <c r="C56" s="30"/>
      <c r="D56" s="31"/>
      <c r="E56" s="32">
        <v>0</v>
      </c>
      <c r="F56" s="33"/>
      <c r="G56" s="34"/>
      <c r="H56" s="32">
        <v>0</v>
      </c>
      <c r="I56" s="33"/>
      <c r="J56" s="34"/>
      <c r="K56" s="11">
        <f>(B56*E56)*(1/3)+(B56*H56)*(2/3)</f>
        <v>0</v>
      </c>
    </row>
    <row r="57" spans="1:11" x14ac:dyDescent="0.25">
      <c r="A57" s="17" t="s">
        <v>31</v>
      </c>
    </row>
    <row r="59" spans="1:11" x14ac:dyDescent="0.25">
      <c r="A59" s="17" t="s">
        <v>32</v>
      </c>
    </row>
  </sheetData>
  <mergeCells count="19">
    <mergeCell ref="A46:A47"/>
    <mergeCell ref="E46:G46"/>
    <mergeCell ref="H46:J46"/>
    <mergeCell ref="B56:D56"/>
    <mergeCell ref="E56:G56"/>
    <mergeCell ref="H56:J56"/>
    <mergeCell ref="H32:J32"/>
    <mergeCell ref="A32:A33"/>
    <mergeCell ref="E32:G32"/>
    <mergeCell ref="B42:D42"/>
    <mergeCell ref="B29:D29"/>
    <mergeCell ref="E29:G29"/>
    <mergeCell ref="A19:A20"/>
    <mergeCell ref="E19:G19"/>
    <mergeCell ref="A3:H3"/>
    <mergeCell ref="A6:A7"/>
    <mergeCell ref="E6:G6"/>
    <mergeCell ref="B17:D17"/>
    <mergeCell ref="B16:D16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2" orientation="landscape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Juraszek</dc:creator>
  <cp:lastModifiedBy>Katarzyna KW. Walenta</cp:lastModifiedBy>
  <cp:lastPrinted>2025-04-10T08:18:06Z</cp:lastPrinted>
  <dcterms:created xsi:type="dcterms:W3CDTF">2015-06-05T18:19:34Z</dcterms:created>
  <dcterms:modified xsi:type="dcterms:W3CDTF">2025-04-10T08:20:26Z</dcterms:modified>
</cp:coreProperties>
</file>